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E43C3F48-55B9-4507-87EB-0FAD461CE7C4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AEE" sheetId="1" r:id="rId1"/>
    <sheet name="APM" sheetId="4" r:id="rId2"/>
  </sheets>
  <calcPr calcId="191029"/>
</workbook>
</file>

<file path=xl/calcChain.xml><?xml version="1.0" encoding="utf-8"?>
<calcChain xmlns="http://schemas.openxmlformats.org/spreadsheetml/2006/main">
  <c r="H5" i="4" l="1"/>
  <c r="H4" i="4"/>
  <c r="H16" i="1"/>
  <c r="H10" i="1"/>
  <c r="H19" i="1"/>
  <c r="H17" i="1"/>
  <c r="H18" i="1"/>
  <c r="H15" i="1"/>
  <c r="G3" i="4"/>
  <c r="H3" i="4"/>
  <c r="I3" i="4"/>
  <c r="I18" i="1"/>
  <c r="I15" i="1"/>
  <c r="I13" i="1"/>
  <c r="I12" i="1"/>
  <c r="I7" i="1"/>
  <c r="I17" i="1"/>
  <c r="I19" i="1"/>
  <c r="I11" i="1"/>
  <c r="I4" i="1"/>
  <c r="I8" i="1"/>
  <c r="I3" i="1"/>
  <c r="I6" i="1"/>
  <c r="I5" i="1"/>
  <c r="I14" i="1"/>
  <c r="I9" i="1"/>
  <c r="I16" i="1"/>
  <c r="I10" i="1"/>
  <c r="H13" i="1"/>
  <c r="H12" i="1"/>
  <c r="H7" i="1"/>
  <c r="H11" i="1"/>
  <c r="H4" i="1"/>
  <c r="H8" i="1"/>
  <c r="H3" i="1"/>
  <c r="H6" i="1"/>
  <c r="H5" i="1"/>
  <c r="H14" i="1"/>
  <c r="H9" i="1"/>
  <c r="G18" i="1"/>
  <c r="K18" i="1" s="1"/>
  <c r="G15" i="1"/>
  <c r="G13" i="1"/>
  <c r="G12" i="1"/>
  <c r="G7" i="1"/>
  <c r="G17" i="1"/>
  <c r="K17" i="1" s="1"/>
  <c r="G19" i="1"/>
  <c r="K19" i="1" s="1"/>
  <c r="G11" i="1"/>
  <c r="G4" i="1"/>
  <c r="G8" i="1"/>
  <c r="G3" i="1"/>
  <c r="G6" i="1"/>
  <c r="G5" i="1"/>
  <c r="G14" i="1"/>
  <c r="G9" i="1"/>
  <c r="G16" i="1"/>
  <c r="K16" i="1" s="1"/>
  <c r="G10" i="1"/>
  <c r="I4" i="4"/>
  <c r="I5" i="4"/>
  <c r="I7" i="4"/>
  <c r="I6" i="4"/>
  <c r="I8" i="4"/>
  <c r="H7" i="4"/>
  <c r="H6" i="4"/>
  <c r="H8" i="4"/>
  <c r="G6" i="4"/>
  <c r="G4" i="4"/>
  <c r="G5" i="4"/>
  <c r="G7" i="4"/>
  <c r="G8" i="4"/>
  <c r="K10" i="1" l="1"/>
  <c r="K3" i="4"/>
  <c r="K5" i="4"/>
  <c r="K4" i="4"/>
  <c r="K6" i="4"/>
  <c r="K14" i="1"/>
  <c r="K8" i="1"/>
  <c r="K12" i="1"/>
  <c r="K9" i="1"/>
  <c r="K3" i="1"/>
  <c r="K7" i="1"/>
  <c r="K5" i="1"/>
  <c r="K4" i="1"/>
  <c r="K13" i="1"/>
  <c r="K6" i="1"/>
  <c r="K11" i="1"/>
  <c r="K8" i="4"/>
  <c r="K7" i="4"/>
</calcChain>
</file>

<file path=xl/sharedStrings.xml><?xml version="1.0" encoding="utf-8"?>
<sst xmlns="http://schemas.openxmlformats.org/spreadsheetml/2006/main" count="67" uniqueCount="50">
  <si>
    <t>OGRNO</t>
  </si>
  <si>
    <t>S/N</t>
  </si>
  <si>
    <t>UÇAK GÖVDE VE MOTOR BAKIMI BÖLÜMÜ</t>
  </si>
  <si>
    <t>UÇAK ELEKTRİK VE ELEKTONİĞİ BÖLÜMÜ</t>
  </si>
  <si>
    <t>BAŞARILI OLUNAN MODÜLLER</t>
  </si>
  <si>
    <t>1, 2</t>
  </si>
  <si>
    <t>8, 15</t>
  </si>
  <si>
    <t>GNO</t>
  </si>
  <si>
    <t>DİL PUANI</t>
  </si>
  <si>
    <t>YOK</t>
  </si>
  <si>
    <t>GNO NOTU</t>
  </si>
  <si>
    <t>DİL NOTU</t>
  </si>
  <si>
    <t>DEVAM NOTU</t>
  </si>
  <si>
    <t>TOPLAM NOTU</t>
  </si>
  <si>
    <t>MODÜL SINAV PUANI</t>
  </si>
  <si>
    <t>DEVAM 
DURUMU</t>
  </si>
  <si>
    <t>DİL 
PUANI</t>
  </si>
  <si>
    <t>1, 2, 4, 5, 8, 9T, 9Y, 10T</t>
  </si>
  <si>
    <t>1, 2, 5, 8, 9Y, 9T, 10T, 10Y</t>
  </si>
  <si>
    <t>5, 8, 9T, 10T, 10Y</t>
  </si>
  <si>
    <t>1 ,8, 9Y, 9T, 10T</t>
  </si>
  <si>
    <t>8, 10T, 10Y</t>
  </si>
  <si>
    <t>1, 9Y</t>
  </si>
  <si>
    <t>1, 9T</t>
  </si>
  <si>
    <t>1, 2, 6, 8, 10Y, 16</t>
  </si>
  <si>
    <t>1, 10Y</t>
  </si>
  <si>
    <t>2, 5</t>
  </si>
  <si>
    <t>* Modül sınavlarına ilişkin puanlama yapılırken  Modül 9 ve Modül 10 için yazılı ve test sınavlarında başarılı olan adaylara 2, yalnızca (yazılı/test) birinden başarılı olan adaylara 1 puan yazılmıştır.</t>
  </si>
  <si>
    <t>* Devam yüzdelemeleri hesaplanırken şu ana kadar katılmış olduğunuz derslerin imzaları dikkate alınmıştır. Eksik imza tamamlayan öğrencilerin imzaları yüzdeleme işlemine yansıtılmamıştır.</t>
  </si>
  <si>
    <t>2011*****11</t>
  </si>
  <si>
    <t>2011*****46</t>
  </si>
  <si>
    <t>2111*****17</t>
  </si>
  <si>
    <t>2011*****23</t>
  </si>
  <si>
    <t>2111*****05</t>
  </si>
  <si>
    <t>2011*****16</t>
  </si>
  <si>
    <t>2011*****27</t>
  </si>
  <si>
    <t>2011*****25</t>
  </si>
  <si>
    <t>2011*****04</t>
  </si>
  <si>
    <t>2011*****41</t>
  </si>
  <si>
    <t>2011*****38</t>
  </si>
  <si>
    <t>2011*****21</t>
  </si>
  <si>
    <t>1911*****40</t>
  </si>
  <si>
    <t>2011*****33</t>
  </si>
  <si>
    <t>1911*****09</t>
  </si>
  <si>
    <t>2011*****15</t>
  </si>
  <si>
    <t>1911*****25</t>
  </si>
  <si>
    <t>2011*****34</t>
  </si>
  <si>
    <t>2011*****08</t>
  </si>
  <si>
    <t>2011*****06</t>
  </si>
  <si>
    <t>2011*****26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</si>
</sst>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5" borderId="0" xfId="0" applyFill="1"/>
    <xf numFmtId="0" fontId="16" fillId="33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9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14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35" borderId="10" xfId="0" applyFill="1" applyBorder="1"/>
    <xf numFmtId="0" fontId="14" fillId="35" borderId="10" xfId="0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36" borderId="10" xfId="0" applyFill="1" applyBorder="1" applyAlignment="1">
      <alignment horizontal="center" textRotation="90"/>
    </xf>
    <xf numFmtId="0" fontId="16" fillId="36" borderId="10" xfId="0" applyFont="1" applyFill="1" applyBorder="1" applyAlignment="1">
      <alignment horizontal="center" textRotation="90"/>
    </xf>
    <xf numFmtId="0" fontId="16" fillId="34" borderId="10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zoomScale="80" zoomScaleNormal="80" workbookViewId="0">
      <selection activeCell="P19" sqref="P19"/>
    </sheetView>
  </sheetViews>
  <sheetFormatPr defaultRowHeight="15" x14ac:dyDescent="0.25"/>
  <cols>
    <col min="1" max="1" width="4.28515625" style="5" bestFit="1" customWidth="1"/>
    <col min="2" max="2" width="13.28515625" bestFit="1" customWidth="1"/>
    <col min="3" max="4" width="7.5703125" style="1" customWidth="1"/>
    <col min="5" max="5" width="9.28515625" style="1" bestFit="1" customWidth="1"/>
    <col min="6" max="6" width="24.28515625" bestFit="1" customWidth="1"/>
    <col min="7" max="9" width="5.42578125" customWidth="1"/>
    <col min="10" max="10" width="3" bestFit="1" customWidth="1"/>
    <col min="11" max="11" width="6.28515625" customWidth="1"/>
  </cols>
  <sheetData>
    <row r="1" spans="1:11" ht="57" customHeight="1" x14ac:dyDescent="0.25">
      <c r="A1" s="32" t="s">
        <v>3</v>
      </c>
      <c r="B1" s="32"/>
      <c r="C1" s="32"/>
      <c r="D1" s="32"/>
      <c r="E1" s="32"/>
      <c r="F1" s="32"/>
      <c r="G1" s="30" t="s">
        <v>10</v>
      </c>
      <c r="H1" s="30" t="s">
        <v>11</v>
      </c>
      <c r="I1" s="30" t="s">
        <v>12</v>
      </c>
      <c r="J1" s="30" t="s">
        <v>14</v>
      </c>
      <c r="K1" s="31" t="s">
        <v>13</v>
      </c>
    </row>
    <row r="2" spans="1:11" ht="48" customHeight="1" x14ac:dyDescent="0.25">
      <c r="A2" s="6" t="s">
        <v>1</v>
      </c>
      <c r="B2" s="3" t="s">
        <v>0</v>
      </c>
      <c r="C2" s="3" t="s">
        <v>7</v>
      </c>
      <c r="D2" s="3" t="s">
        <v>8</v>
      </c>
      <c r="E2" s="3" t="s">
        <v>15</v>
      </c>
      <c r="F2" s="3" t="s">
        <v>4</v>
      </c>
      <c r="G2" s="30"/>
      <c r="H2" s="30"/>
      <c r="I2" s="30"/>
      <c r="J2" s="30"/>
      <c r="K2" s="31"/>
    </row>
    <row r="3" spans="1:11" s="8" customFormat="1" x14ac:dyDescent="0.25">
      <c r="A3" s="10">
        <v>1</v>
      </c>
      <c r="B3" s="11" t="s">
        <v>29</v>
      </c>
      <c r="C3" s="11">
        <v>3.72</v>
      </c>
      <c r="D3" s="11">
        <v>90</v>
      </c>
      <c r="E3" s="12">
        <v>0.98</v>
      </c>
      <c r="F3" s="13" t="s">
        <v>17</v>
      </c>
      <c r="G3" s="16">
        <f t="shared" ref="G3:G18" si="0">C3*25*0.4</f>
        <v>37.200000000000003</v>
      </c>
      <c r="H3" s="16">
        <f t="shared" ref="H3:H18" si="1">D3*0.2</f>
        <v>18</v>
      </c>
      <c r="I3" s="16">
        <f t="shared" ref="I3:I17" si="2">E3*30</f>
        <v>29.4</v>
      </c>
      <c r="J3" s="16">
        <v>13</v>
      </c>
      <c r="K3" s="17">
        <f t="shared" ref="K3:K14" si="3">G3+H3+I3+J3</f>
        <v>97.6</v>
      </c>
    </row>
    <row r="4" spans="1:11" s="8" customFormat="1" x14ac:dyDescent="0.25">
      <c r="A4" s="10">
        <v>2</v>
      </c>
      <c r="B4" s="11" t="s">
        <v>30</v>
      </c>
      <c r="C4" s="22">
        <v>3.78</v>
      </c>
      <c r="D4" s="11">
        <v>84</v>
      </c>
      <c r="E4" s="12">
        <v>0.92</v>
      </c>
      <c r="F4" s="13" t="s">
        <v>18</v>
      </c>
      <c r="G4" s="16">
        <f t="shared" si="0"/>
        <v>37.800000000000004</v>
      </c>
      <c r="H4" s="16">
        <f t="shared" si="1"/>
        <v>16.8</v>
      </c>
      <c r="I4" s="16">
        <f t="shared" si="2"/>
        <v>27.6</v>
      </c>
      <c r="J4" s="16">
        <v>12</v>
      </c>
      <c r="K4" s="17">
        <f>G4+H4+I4+J4</f>
        <v>94.200000000000017</v>
      </c>
    </row>
    <row r="5" spans="1:11" s="8" customFormat="1" x14ac:dyDescent="0.25">
      <c r="A5" s="10">
        <v>3</v>
      </c>
      <c r="B5" s="11" t="s">
        <v>31</v>
      </c>
      <c r="C5" s="11">
        <v>3.37</v>
      </c>
      <c r="D5" s="11">
        <v>82</v>
      </c>
      <c r="E5" s="12">
        <v>0.95</v>
      </c>
      <c r="F5" s="13" t="s">
        <v>19</v>
      </c>
      <c r="G5" s="16">
        <f t="shared" si="0"/>
        <v>33.700000000000003</v>
      </c>
      <c r="H5" s="16">
        <f t="shared" si="1"/>
        <v>16.400000000000002</v>
      </c>
      <c r="I5" s="16">
        <f t="shared" si="2"/>
        <v>28.5</v>
      </c>
      <c r="J5" s="16">
        <v>7</v>
      </c>
      <c r="K5" s="17">
        <f t="shared" si="3"/>
        <v>85.600000000000009</v>
      </c>
    </row>
    <row r="6" spans="1:11" s="8" customFormat="1" x14ac:dyDescent="0.25">
      <c r="A6" s="10">
        <v>4</v>
      </c>
      <c r="B6" s="11" t="s">
        <v>32</v>
      </c>
      <c r="C6" s="11">
        <v>3.2</v>
      </c>
      <c r="D6" s="11">
        <v>85</v>
      </c>
      <c r="E6" s="12">
        <v>0.98</v>
      </c>
      <c r="F6" s="13" t="s">
        <v>20</v>
      </c>
      <c r="G6" s="16">
        <f t="shared" si="0"/>
        <v>32</v>
      </c>
      <c r="H6" s="16">
        <f t="shared" si="1"/>
        <v>17</v>
      </c>
      <c r="I6" s="16">
        <f t="shared" si="2"/>
        <v>29.4</v>
      </c>
      <c r="J6" s="16">
        <v>7</v>
      </c>
      <c r="K6" s="17">
        <f t="shared" si="3"/>
        <v>85.4</v>
      </c>
    </row>
    <row r="7" spans="1:11" s="8" customFormat="1" x14ac:dyDescent="0.25">
      <c r="A7" s="10">
        <v>5</v>
      </c>
      <c r="B7" s="11" t="s">
        <v>33</v>
      </c>
      <c r="C7" s="11">
        <v>3.71</v>
      </c>
      <c r="D7" s="11">
        <v>85</v>
      </c>
      <c r="E7" s="12">
        <v>0.85</v>
      </c>
      <c r="F7" s="13" t="s">
        <v>21</v>
      </c>
      <c r="G7" s="16">
        <f t="shared" si="0"/>
        <v>37.1</v>
      </c>
      <c r="H7" s="16">
        <f t="shared" si="1"/>
        <v>17</v>
      </c>
      <c r="I7" s="16">
        <f t="shared" si="2"/>
        <v>25.5</v>
      </c>
      <c r="J7" s="16">
        <v>4</v>
      </c>
      <c r="K7" s="17">
        <f t="shared" si="3"/>
        <v>83.6</v>
      </c>
    </row>
    <row r="8" spans="1:11" s="8" customFormat="1" x14ac:dyDescent="0.25">
      <c r="A8" s="10">
        <v>6</v>
      </c>
      <c r="B8" s="11" t="s">
        <v>34</v>
      </c>
      <c r="C8" s="11">
        <v>3.13</v>
      </c>
      <c r="D8" s="11">
        <v>90</v>
      </c>
      <c r="E8" s="12">
        <v>0.77</v>
      </c>
      <c r="F8" s="13" t="s">
        <v>26</v>
      </c>
      <c r="G8" s="16">
        <f t="shared" si="0"/>
        <v>31.3</v>
      </c>
      <c r="H8" s="16">
        <f t="shared" si="1"/>
        <v>18</v>
      </c>
      <c r="I8" s="16">
        <f t="shared" si="2"/>
        <v>23.1</v>
      </c>
      <c r="J8" s="16">
        <v>4</v>
      </c>
      <c r="K8" s="17">
        <f>G8+H8+I8+J8</f>
        <v>76.400000000000006</v>
      </c>
    </row>
    <row r="9" spans="1:11" s="8" customFormat="1" x14ac:dyDescent="0.25">
      <c r="A9" s="10">
        <v>7</v>
      </c>
      <c r="B9" s="11" t="s">
        <v>35</v>
      </c>
      <c r="C9" s="11">
        <v>3.17</v>
      </c>
      <c r="D9" s="11">
        <v>65</v>
      </c>
      <c r="E9" s="12">
        <v>0.93</v>
      </c>
      <c r="F9" s="13" t="s">
        <v>22</v>
      </c>
      <c r="G9" s="16">
        <f t="shared" si="0"/>
        <v>31.700000000000003</v>
      </c>
      <c r="H9" s="16">
        <f t="shared" si="1"/>
        <v>13</v>
      </c>
      <c r="I9" s="16">
        <f t="shared" si="2"/>
        <v>27.900000000000002</v>
      </c>
      <c r="J9" s="16">
        <v>3</v>
      </c>
      <c r="K9" s="17">
        <f t="shared" si="3"/>
        <v>75.600000000000009</v>
      </c>
    </row>
    <row r="10" spans="1:11" s="8" customFormat="1" x14ac:dyDescent="0.25">
      <c r="A10" s="10">
        <v>8</v>
      </c>
      <c r="B10" s="11" t="s">
        <v>36</v>
      </c>
      <c r="C10" s="11">
        <v>3.05</v>
      </c>
      <c r="D10" s="21">
        <v>80</v>
      </c>
      <c r="E10" s="12">
        <v>0.84</v>
      </c>
      <c r="F10" s="13">
        <v>1</v>
      </c>
      <c r="G10" s="16">
        <f t="shared" si="0"/>
        <v>30.5</v>
      </c>
      <c r="H10" s="16">
        <f t="shared" si="1"/>
        <v>16</v>
      </c>
      <c r="I10" s="16">
        <f t="shared" si="2"/>
        <v>25.2</v>
      </c>
      <c r="J10" s="16">
        <v>2</v>
      </c>
      <c r="K10" s="17">
        <f>G10+H10+I10+J10</f>
        <v>73.7</v>
      </c>
    </row>
    <row r="11" spans="1:11" s="8" customFormat="1" x14ac:dyDescent="0.25">
      <c r="A11" s="10">
        <v>9</v>
      </c>
      <c r="B11" s="11" t="s">
        <v>37</v>
      </c>
      <c r="C11" s="11">
        <v>2.78</v>
      </c>
      <c r="D11" s="11">
        <v>56</v>
      </c>
      <c r="E11" s="12">
        <v>0.93</v>
      </c>
      <c r="F11" s="13"/>
      <c r="G11" s="16">
        <f t="shared" si="0"/>
        <v>27.8</v>
      </c>
      <c r="H11" s="16">
        <f t="shared" si="1"/>
        <v>11.200000000000001</v>
      </c>
      <c r="I11" s="16">
        <f t="shared" si="2"/>
        <v>27.900000000000002</v>
      </c>
      <c r="J11" s="16">
        <v>0</v>
      </c>
      <c r="K11" s="17">
        <f>G11+H11+I11+J11</f>
        <v>66.900000000000006</v>
      </c>
    </row>
    <row r="12" spans="1:11" s="8" customFormat="1" x14ac:dyDescent="0.25">
      <c r="A12" s="10">
        <v>10</v>
      </c>
      <c r="B12" s="11" t="s">
        <v>38</v>
      </c>
      <c r="C12" s="11">
        <v>2.64</v>
      </c>
      <c r="D12" s="11">
        <v>58</v>
      </c>
      <c r="E12" s="12">
        <v>0.96</v>
      </c>
      <c r="F12" s="13"/>
      <c r="G12" s="16">
        <f t="shared" si="0"/>
        <v>26.400000000000002</v>
      </c>
      <c r="H12" s="16">
        <f t="shared" si="1"/>
        <v>11.600000000000001</v>
      </c>
      <c r="I12" s="16">
        <f t="shared" si="2"/>
        <v>28.799999999999997</v>
      </c>
      <c r="J12" s="16">
        <v>0</v>
      </c>
      <c r="K12" s="17">
        <f t="shared" si="3"/>
        <v>66.8</v>
      </c>
    </row>
    <row r="13" spans="1:11" s="8" customFormat="1" x14ac:dyDescent="0.25">
      <c r="A13" s="10">
        <v>11</v>
      </c>
      <c r="B13" s="11" t="s">
        <v>39</v>
      </c>
      <c r="C13" s="11">
        <v>2.4900000000000002</v>
      </c>
      <c r="D13" s="11">
        <v>65</v>
      </c>
      <c r="E13" s="12">
        <v>0.94</v>
      </c>
      <c r="F13" s="13"/>
      <c r="G13" s="16">
        <f t="shared" si="0"/>
        <v>24.900000000000006</v>
      </c>
      <c r="H13" s="16">
        <f t="shared" si="1"/>
        <v>13</v>
      </c>
      <c r="I13" s="16">
        <f t="shared" si="2"/>
        <v>28.2</v>
      </c>
      <c r="J13" s="16">
        <v>0</v>
      </c>
      <c r="K13" s="17">
        <f t="shared" si="3"/>
        <v>66.100000000000009</v>
      </c>
    </row>
    <row r="14" spans="1:11" s="8" customFormat="1" x14ac:dyDescent="0.25">
      <c r="A14" s="10">
        <v>12</v>
      </c>
      <c r="B14" s="11" t="s">
        <v>40</v>
      </c>
      <c r="C14" s="11">
        <v>2.73</v>
      </c>
      <c r="D14" s="11">
        <v>55</v>
      </c>
      <c r="E14" s="12">
        <v>0.87</v>
      </c>
      <c r="F14" s="13"/>
      <c r="G14" s="16">
        <f t="shared" si="0"/>
        <v>27.3</v>
      </c>
      <c r="H14" s="16">
        <f t="shared" si="1"/>
        <v>11</v>
      </c>
      <c r="I14" s="16">
        <f t="shared" si="2"/>
        <v>26.1</v>
      </c>
      <c r="J14" s="16">
        <v>0</v>
      </c>
      <c r="K14" s="17">
        <f t="shared" si="3"/>
        <v>64.400000000000006</v>
      </c>
    </row>
    <row r="15" spans="1:11" s="8" customFormat="1" x14ac:dyDescent="0.25">
      <c r="A15" s="10">
        <v>13</v>
      </c>
      <c r="B15" s="11" t="s">
        <v>41</v>
      </c>
      <c r="C15" s="11">
        <v>2.44</v>
      </c>
      <c r="D15" s="21">
        <v>54</v>
      </c>
      <c r="E15" s="12">
        <v>0.9</v>
      </c>
      <c r="F15" s="13"/>
      <c r="G15" s="16">
        <f>C15*25*0.4</f>
        <v>24.400000000000002</v>
      </c>
      <c r="H15" s="16">
        <f>D15*0.2</f>
        <v>10.8</v>
      </c>
      <c r="I15" s="16">
        <f>E15*30</f>
        <v>27</v>
      </c>
      <c r="J15" s="16">
        <v>0</v>
      </c>
      <c r="K15" s="17">
        <v>62.2</v>
      </c>
    </row>
    <row r="16" spans="1:11" s="8" customFormat="1" x14ac:dyDescent="0.25">
      <c r="A16" s="10">
        <v>14</v>
      </c>
      <c r="B16" s="11" t="s">
        <v>42</v>
      </c>
      <c r="C16" s="11">
        <v>2.96</v>
      </c>
      <c r="D16" s="15" t="s">
        <v>9</v>
      </c>
      <c r="E16" s="12">
        <v>0.86</v>
      </c>
      <c r="F16" s="13" t="s">
        <v>23</v>
      </c>
      <c r="G16" s="16">
        <f t="shared" si="0"/>
        <v>29.6</v>
      </c>
      <c r="H16" s="16" t="e">
        <f t="shared" si="1"/>
        <v>#VALUE!</v>
      </c>
      <c r="I16" s="16">
        <f t="shared" si="2"/>
        <v>25.8</v>
      </c>
      <c r="J16" s="18">
        <v>3</v>
      </c>
      <c r="K16" s="17">
        <f>G16+0+I16+J16</f>
        <v>58.400000000000006</v>
      </c>
    </row>
    <row r="17" spans="1:11" s="8" customFormat="1" x14ac:dyDescent="0.25">
      <c r="A17" s="10">
        <v>15</v>
      </c>
      <c r="B17" s="11" t="s">
        <v>43</v>
      </c>
      <c r="C17" s="11">
        <v>2.57</v>
      </c>
      <c r="D17" s="15" t="s">
        <v>9</v>
      </c>
      <c r="E17" s="12">
        <v>0.94</v>
      </c>
      <c r="F17" s="13">
        <v>1</v>
      </c>
      <c r="G17" s="16">
        <f t="shared" si="0"/>
        <v>25.700000000000003</v>
      </c>
      <c r="H17" s="16" t="e">
        <f t="shared" si="1"/>
        <v>#VALUE!</v>
      </c>
      <c r="I17" s="16">
        <f t="shared" si="2"/>
        <v>28.2</v>
      </c>
      <c r="J17" s="16">
        <v>2</v>
      </c>
      <c r="K17" s="17">
        <f t="shared" ref="K17:K18" si="4">G17+0+I17+J17</f>
        <v>55.900000000000006</v>
      </c>
    </row>
    <row r="18" spans="1:11" s="8" customFormat="1" x14ac:dyDescent="0.25">
      <c r="A18" s="10">
        <v>16</v>
      </c>
      <c r="B18" s="11" t="s">
        <v>44</v>
      </c>
      <c r="C18" s="11">
        <v>2.9</v>
      </c>
      <c r="D18" s="15" t="s">
        <v>9</v>
      </c>
      <c r="E18" s="12">
        <v>0.83</v>
      </c>
      <c r="F18" s="13"/>
      <c r="G18" s="16">
        <f t="shared" si="0"/>
        <v>29</v>
      </c>
      <c r="H18" s="16" t="e">
        <f t="shared" si="1"/>
        <v>#VALUE!</v>
      </c>
      <c r="I18" s="16">
        <f t="shared" ref="I18" si="5">E18*30</f>
        <v>24.9</v>
      </c>
      <c r="J18" s="16">
        <v>0</v>
      </c>
      <c r="K18" s="17">
        <f t="shared" si="4"/>
        <v>53.9</v>
      </c>
    </row>
    <row r="19" spans="1:11" x14ac:dyDescent="0.25">
      <c r="A19" s="10">
        <v>17</v>
      </c>
      <c r="B19" s="11" t="s">
        <v>45</v>
      </c>
      <c r="C19" s="11">
        <v>2.25</v>
      </c>
      <c r="D19" s="15" t="s">
        <v>9</v>
      </c>
      <c r="E19" s="12">
        <v>0.86</v>
      </c>
      <c r="F19" s="13"/>
      <c r="G19" s="16">
        <f>C19*25*0.4</f>
        <v>22.5</v>
      </c>
      <c r="H19" s="16" t="e">
        <f>D19*0.2</f>
        <v>#VALUE!</v>
      </c>
      <c r="I19" s="16">
        <f>E19*30</f>
        <v>25.8</v>
      </c>
      <c r="J19" s="16">
        <v>0</v>
      </c>
      <c r="K19" s="17">
        <f>G19+0+I19+J19</f>
        <v>48.3</v>
      </c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8"/>
      <c r="K20" s="29"/>
    </row>
    <row r="21" spans="1:11" ht="51.75" customHeight="1" x14ac:dyDescent="0.25">
      <c r="B21" s="34" t="s">
        <v>27</v>
      </c>
      <c r="C21" s="34"/>
      <c r="D21" s="34"/>
      <c r="E21" s="34"/>
      <c r="F21" s="34"/>
      <c r="G21" s="34"/>
      <c r="H21" s="34"/>
      <c r="I21" s="34"/>
      <c r="J21" s="34"/>
    </row>
    <row r="22" spans="1:11" x14ac:dyDescent="0.25">
      <c r="B22" s="7"/>
      <c r="C22" s="2"/>
      <c r="D22" s="2"/>
      <c r="E22" s="2"/>
      <c r="F22" s="7"/>
      <c r="G22" s="7"/>
      <c r="H22" s="7"/>
      <c r="I22" s="7"/>
      <c r="J22" s="7"/>
    </row>
    <row r="23" spans="1:11" ht="55.5" customHeight="1" x14ac:dyDescent="0.25">
      <c r="B23" s="34" t="s">
        <v>28</v>
      </c>
      <c r="C23" s="34"/>
      <c r="D23" s="34"/>
      <c r="E23" s="34"/>
      <c r="F23" s="34"/>
      <c r="G23" s="34"/>
      <c r="H23" s="34"/>
      <c r="I23" s="34"/>
      <c r="J23" s="34"/>
    </row>
  </sheetData>
  <mergeCells count="8">
    <mergeCell ref="B23:J23"/>
    <mergeCell ref="B21:J21"/>
    <mergeCell ref="I1:I2"/>
    <mergeCell ref="J1:J2"/>
    <mergeCell ref="K1:K2"/>
    <mergeCell ref="A1:F1"/>
    <mergeCell ref="G1:G2"/>
    <mergeCell ref="H1:H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showGridLines="0" zoomScale="80" zoomScaleNormal="80" workbookViewId="0">
      <selection activeCell="L10" sqref="L10:M10"/>
    </sheetView>
  </sheetViews>
  <sheetFormatPr defaultRowHeight="15" x14ac:dyDescent="0.25"/>
  <cols>
    <col min="1" max="1" width="4.28515625" style="4" bestFit="1" customWidth="1"/>
    <col min="2" max="2" width="13" style="2" bestFit="1" customWidth="1"/>
    <col min="3" max="3" width="5.5703125" style="2" customWidth="1"/>
    <col min="4" max="4" width="6.7109375" style="2" bestFit="1" customWidth="1"/>
    <col min="5" max="5" width="9.28515625" style="2" bestFit="1" customWidth="1"/>
    <col min="6" max="6" width="27.28515625" bestFit="1" customWidth="1"/>
    <col min="7" max="9" width="5" bestFit="1" customWidth="1"/>
    <col min="10" max="10" width="3" bestFit="1" customWidth="1"/>
    <col min="11" max="11" width="5" bestFit="1" customWidth="1"/>
    <col min="12" max="12" width="13" bestFit="1" customWidth="1"/>
  </cols>
  <sheetData>
    <row r="1" spans="1:11" ht="58.15" customHeight="1" x14ac:dyDescent="0.25">
      <c r="A1" s="32" t="s">
        <v>2</v>
      </c>
      <c r="B1" s="32"/>
      <c r="C1" s="32"/>
      <c r="D1" s="32"/>
      <c r="E1" s="32"/>
      <c r="F1" s="33"/>
      <c r="G1" s="30" t="s">
        <v>10</v>
      </c>
      <c r="H1" s="30" t="s">
        <v>11</v>
      </c>
      <c r="I1" s="30" t="s">
        <v>12</v>
      </c>
      <c r="J1" s="30" t="s">
        <v>14</v>
      </c>
      <c r="K1" s="31" t="s">
        <v>13</v>
      </c>
    </row>
    <row r="2" spans="1:11" s="7" customFormat="1" ht="49.15" customHeight="1" x14ac:dyDescent="0.25">
      <c r="A2" s="6" t="s">
        <v>1</v>
      </c>
      <c r="B2" s="3" t="s">
        <v>0</v>
      </c>
      <c r="C2" s="3" t="s">
        <v>7</v>
      </c>
      <c r="D2" s="3" t="s">
        <v>16</v>
      </c>
      <c r="E2" s="3" t="s">
        <v>15</v>
      </c>
      <c r="F2" s="9" t="s">
        <v>4</v>
      </c>
      <c r="G2" s="30"/>
      <c r="H2" s="30"/>
      <c r="I2" s="30"/>
      <c r="J2" s="30"/>
      <c r="K2" s="31"/>
    </row>
    <row r="3" spans="1:11" s="8" customFormat="1" x14ac:dyDescent="0.25">
      <c r="A3" s="10">
        <v>1</v>
      </c>
      <c r="B3" s="11" t="s">
        <v>34</v>
      </c>
      <c r="C3" s="11">
        <v>3.33</v>
      </c>
      <c r="D3" s="11">
        <v>97</v>
      </c>
      <c r="E3" s="12">
        <v>0.98</v>
      </c>
      <c r="F3" s="14" t="s">
        <v>24</v>
      </c>
      <c r="G3" s="13">
        <f t="shared" ref="G3:G8" si="0">(C3*25)*0.4</f>
        <v>33.300000000000004</v>
      </c>
      <c r="H3" s="19">
        <f t="shared" ref="H3:H8" si="1">D3*0.2</f>
        <v>19.400000000000002</v>
      </c>
      <c r="I3" s="19">
        <f t="shared" ref="I3:I8" si="2">E3*30</f>
        <v>29.4</v>
      </c>
      <c r="J3" s="19">
        <v>11</v>
      </c>
      <c r="K3" s="20">
        <f t="shared" ref="K3" si="3">G3+H3+I3+J3</f>
        <v>93.1</v>
      </c>
    </row>
    <row r="4" spans="1:11" s="8" customFormat="1" x14ac:dyDescent="0.25">
      <c r="A4" s="10">
        <v>2</v>
      </c>
      <c r="B4" s="11" t="s">
        <v>46</v>
      </c>
      <c r="C4" s="11">
        <v>2.87</v>
      </c>
      <c r="D4" s="21">
        <v>85</v>
      </c>
      <c r="E4" s="12">
        <v>0.95</v>
      </c>
      <c r="F4" s="14" t="s">
        <v>6</v>
      </c>
      <c r="G4" s="13">
        <f t="shared" si="0"/>
        <v>28.700000000000003</v>
      </c>
      <c r="H4" s="19">
        <f t="shared" si="1"/>
        <v>17</v>
      </c>
      <c r="I4" s="19">
        <f t="shared" si="2"/>
        <v>28.5</v>
      </c>
      <c r="J4" s="19">
        <v>4</v>
      </c>
      <c r="K4" s="20">
        <f>G4+H4+I4+J4</f>
        <v>78.2</v>
      </c>
    </row>
    <row r="5" spans="1:11" s="8" customFormat="1" x14ac:dyDescent="0.25">
      <c r="A5" s="10">
        <v>3</v>
      </c>
      <c r="B5" s="11" t="s">
        <v>47</v>
      </c>
      <c r="C5" s="11">
        <v>2.6</v>
      </c>
      <c r="D5" s="21">
        <v>84</v>
      </c>
      <c r="E5" s="12">
        <v>0.96</v>
      </c>
      <c r="F5" s="14" t="s">
        <v>5</v>
      </c>
      <c r="G5" s="13">
        <f t="shared" si="0"/>
        <v>26</v>
      </c>
      <c r="H5" s="19">
        <f t="shared" si="1"/>
        <v>16.8</v>
      </c>
      <c r="I5" s="19">
        <f t="shared" si="2"/>
        <v>28.799999999999997</v>
      </c>
      <c r="J5" s="19">
        <v>4</v>
      </c>
      <c r="K5" s="20">
        <f>G5+H5+I5+J5</f>
        <v>75.599999999999994</v>
      </c>
    </row>
    <row r="6" spans="1:11" s="8" customFormat="1" x14ac:dyDescent="0.25">
      <c r="A6" s="10">
        <v>4</v>
      </c>
      <c r="B6" s="11" t="s">
        <v>48</v>
      </c>
      <c r="C6" s="11">
        <v>2.23</v>
      </c>
      <c r="D6" s="11">
        <v>57</v>
      </c>
      <c r="E6" s="12">
        <v>0.98</v>
      </c>
      <c r="F6" s="14" t="s">
        <v>25</v>
      </c>
      <c r="G6" s="13">
        <f t="shared" si="0"/>
        <v>22.3</v>
      </c>
      <c r="H6" s="19">
        <f t="shared" si="1"/>
        <v>11.4</v>
      </c>
      <c r="I6" s="19">
        <f t="shared" si="2"/>
        <v>29.4</v>
      </c>
      <c r="J6" s="19">
        <v>3</v>
      </c>
      <c r="K6" s="20">
        <f>G6+H6+I6+J6</f>
        <v>66.099999999999994</v>
      </c>
    </row>
    <row r="7" spans="1:11" s="8" customFormat="1" x14ac:dyDescent="0.25">
      <c r="A7" s="10">
        <v>5</v>
      </c>
      <c r="B7" s="11" t="s">
        <v>29</v>
      </c>
      <c r="C7" s="11">
        <v>2.36</v>
      </c>
      <c r="D7" s="11">
        <v>72</v>
      </c>
      <c r="E7" s="12">
        <v>0.91</v>
      </c>
      <c r="F7" s="14"/>
      <c r="G7" s="13">
        <f t="shared" si="0"/>
        <v>23.6</v>
      </c>
      <c r="H7" s="19">
        <f t="shared" si="1"/>
        <v>14.4</v>
      </c>
      <c r="I7" s="19">
        <f t="shared" si="2"/>
        <v>27.3</v>
      </c>
      <c r="J7" s="19">
        <v>0</v>
      </c>
      <c r="K7" s="20">
        <f>G7+H7+I7+J7</f>
        <v>65.3</v>
      </c>
    </row>
    <row r="8" spans="1:11" s="8" customFormat="1" x14ac:dyDescent="0.25">
      <c r="A8" s="10">
        <v>6</v>
      </c>
      <c r="B8" s="11" t="s">
        <v>49</v>
      </c>
      <c r="C8" s="11">
        <v>2.34</v>
      </c>
      <c r="D8" s="11">
        <v>52</v>
      </c>
      <c r="E8" s="12">
        <v>0.91</v>
      </c>
      <c r="F8" s="14"/>
      <c r="G8" s="13">
        <f t="shared" si="0"/>
        <v>23.400000000000002</v>
      </c>
      <c r="H8" s="19">
        <f t="shared" si="1"/>
        <v>10.4</v>
      </c>
      <c r="I8" s="19">
        <f t="shared" si="2"/>
        <v>27.3</v>
      </c>
      <c r="J8" s="19">
        <v>0</v>
      </c>
      <c r="K8" s="20">
        <f>G8+H8+I8+J8</f>
        <v>61.100000000000009</v>
      </c>
    </row>
    <row r="10" spans="1:11" ht="53.25" customHeight="1" x14ac:dyDescent="0.25">
      <c r="B10" s="34" t="s">
        <v>27</v>
      </c>
      <c r="C10" s="34"/>
      <c r="D10" s="34"/>
      <c r="E10" s="34"/>
      <c r="F10" s="34"/>
      <c r="G10" s="34"/>
      <c r="H10" s="34"/>
      <c r="I10" s="34"/>
      <c r="J10" s="34"/>
    </row>
    <row r="11" spans="1:11" x14ac:dyDescent="0.25">
      <c r="B11"/>
      <c r="C11" s="1"/>
      <c r="D11" s="1"/>
      <c r="E11" s="1"/>
    </row>
    <row r="12" spans="1:11" ht="53.25" customHeight="1" x14ac:dyDescent="0.25">
      <c r="B12" s="34" t="s">
        <v>28</v>
      </c>
      <c r="C12" s="34"/>
      <c r="D12" s="34"/>
      <c r="E12" s="34"/>
      <c r="F12" s="34"/>
      <c r="G12" s="34"/>
      <c r="H12" s="34"/>
      <c r="I12" s="34"/>
      <c r="J12" s="34"/>
    </row>
  </sheetData>
  <mergeCells count="8">
    <mergeCell ref="B10:J10"/>
    <mergeCell ref="B12:J12"/>
    <mergeCell ref="K1:K2"/>
    <mergeCell ref="A1:F1"/>
    <mergeCell ref="G1:G2"/>
    <mergeCell ref="H1:H2"/>
    <mergeCell ref="I1:I2"/>
    <mergeCell ref="J1:J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AEE</vt:lpstr>
      <vt:lpstr>APM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</dc:creator>
  <cp:lastModifiedBy>AU</cp:lastModifiedBy>
  <dcterms:created xsi:type="dcterms:W3CDTF">2024-10-15T07:18:18Z</dcterms:created>
  <dcterms:modified xsi:type="dcterms:W3CDTF">2024-12-31T10:18:02Z</dcterms:modified>
</cp:coreProperties>
</file>